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<sst xmlns="http://schemas.openxmlformats.org/spreadsheetml/2006/main" count="54" uniqueCount="54">
  <si>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</si>
  <si>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</si>
  <si>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</si>
  <si>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</si>
  <si>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</si>
  <si>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</si>
  <si>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</si>
  <si>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</si>
  <si>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</si>
  <si>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</si>
  <si>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</si>
  <si>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</si>
  <si>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</si>
  <si>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</si>
  <si>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</si>
  <si>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</si>
  <si>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</si>
  <si>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</si>
  <si>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</si>
  <si>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</si>
  <si>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</si>
  <si>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</si>
  <si>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</si>
  <si>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</si>
  <si>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</si>
  <si>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</si>
  <si>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</si>
  <si>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</si>
  <si>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</si>
  <si>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</si>
  <si>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</si>
  <si>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</si>
  <si>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</si>
  <si>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</si>
  <si>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</si>
  <si>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</si>
  <si>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</si>
  <si>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</si>
  <si>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</si>
  <si>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</si>
  <si>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</si>
  <si>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</si>
  <si>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</si>
  <si>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</si>
  <si>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</si>
  <si>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</si>
  <si>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</si>
  <si>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</si>
  <si>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</si>
  <si>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</si>
  <si>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</si>
  <si>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</si>
  <si>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</si>
  <si>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13 травня 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</si>
</sst>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 applyProtection="1">
      <alignment horizontal="left" vertical="center" wrapText="1"/>
      <protection/>
    </xf>
    <xf numFmtId="188" fontId="23" fillId="0" borderId="17" xfId="56" applyNumberFormat="1" applyFont="1" applyFill="1" applyBorder="1" applyAlignment="1">
      <alignment horizontal="right" vertical="center" wrapText="1" shrinkToFi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9" fontId="26" fillId="0" borderId="19" xfId="56" applyNumberFormat="1" applyFont="1" applyFill="1" applyBorder="1" applyAlignment="1" applyProtection="1">
      <alignment horizontal="right" vertical="center"/>
      <protection hidden="1"/>
    </xf>
    <xf numFmtId="0" fontId="26" fillId="0" borderId="17" xfId="5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88" fontId="23" fillId="0" borderId="20" xfId="56" applyNumberFormat="1" applyFont="1" applyFill="1" applyBorder="1" applyAlignment="1" applyProtection="1">
      <alignment horizontal="center" vertical="center"/>
      <protection hidden="1"/>
    </xf>
    <xf numFmtId="0" fontId="23" fillId="0" borderId="21" xfId="56" applyFont="1" applyFill="1" applyBorder="1" applyAlignment="1">
      <alignment horizontal="center" vertical="center" wrapText="1"/>
      <protection/>
    </xf>
    <xf numFmtId="0" fontId="23" fillId="0" borderId="17" xfId="63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7" xfId="56" applyFont="1" applyFill="1" applyBorder="1" applyAlignment="1" applyProtection="1">
      <alignment horizontal="center" vertical="center" wrapText="1"/>
      <protection/>
    </xf>
    <xf numFmtId="188" fontId="23" fillId="7" borderId="17" xfId="56" applyNumberFormat="1" applyFont="1" applyFill="1" applyBorder="1" applyAlignment="1">
      <alignment horizontal="right" vertical="center" wrapText="1" shrinkToFit="1"/>
      <protection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4" fillId="0" borderId="23" xfId="56" applyFont="1" applyFill="1" applyBorder="1" applyAlignment="1" applyProtection="1">
      <alignment vertical="center" wrapTex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188" fontId="24" fillId="0" borderId="24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0" fontId="28" fillId="0" borderId="23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28" fillId="0" borderId="14" xfId="56" applyFont="1" applyFill="1" applyBorder="1" applyAlignment="1" applyProtection="1">
      <alignment horizontal="left"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25" xfId="56" applyNumberFormat="1" applyFont="1" applyFill="1" applyBorder="1" applyAlignment="1">
      <alignment horizontal="right" vertical="center" wrapText="1" shrinkToFit="1"/>
      <protection/>
    </xf>
    <xf numFmtId="0" fontId="23" fillId="20" borderId="19" xfId="56" applyFont="1" applyFill="1" applyBorder="1" applyAlignment="1">
      <alignment horizontal="center" vertical="center" wrapText="1"/>
      <protection/>
    </xf>
    <xf numFmtId="0" fontId="26" fillId="20" borderId="17" xfId="63" applyFont="1" applyFill="1" applyBorder="1" applyAlignment="1" applyProtection="1">
      <alignment horizontal="center" vertical="center" wrapText="1"/>
      <protection/>
    </xf>
    <xf numFmtId="188" fontId="23" fillId="2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18" xfId="56" applyNumberFormat="1" applyFont="1" applyFill="1" applyBorder="1" applyAlignment="1">
      <alignment horizontal="right" vertical="center" wrapText="1" shrinkToFit="1"/>
      <protection/>
    </xf>
    <xf numFmtId="0" fontId="24" fillId="0" borderId="27" xfId="56" applyFont="1" applyBorder="1" applyAlignment="1">
      <alignment horizontal="center" vertical="center" wrapText="1"/>
      <protection/>
    </xf>
    <xf numFmtId="0" fontId="24" fillId="0" borderId="28" xfId="56" applyFont="1" applyBorder="1" applyAlignment="1">
      <alignment horizontal="left" vertical="center"/>
      <protection/>
    </xf>
    <xf numFmtId="188" fontId="24" fillId="0" borderId="28" xfId="56" applyNumberFormat="1" applyFont="1" applyFill="1" applyBorder="1" applyAlignment="1">
      <alignment vertical="center"/>
      <protection/>
    </xf>
    <xf numFmtId="188" fontId="24" fillId="0" borderId="29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13" xfId="56" applyNumberFormat="1" applyFont="1" applyFill="1" applyBorder="1" applyAlignment="1">
      <alignment vertical="center"/>
      <protection/>
    </xf>
    <xf numFmtId="0" fontId="24" fillId="0" borderId="23" xfId="56" applyFont="1" applyBorder="1" applyAlignment="1">
      <alignment horizontal="left" vertical="center"/>
      <protection/>
    </xf>
    <xf numFmtId="188" fontId="24" fillId="0" borderId="23" xfId="56" applyNumberFormat="1" applyFont="1" applyFill="1" applyBorder="1" applyAlignment="1">
      <alignment vertical="center"/>
      <protection/>
    </xf>
    <xf numFmtId="0" fontId="23" fillId="20" borderId="30" xfId="56" applyFont="1" applyFill="1" applyBorder="1" applyAlignment="1">
      <alignment horizontal="center" vertical="center" wrapText="1"/>
      <protection/>
    </xf>
    <xf numFmtId="0" fontId="26" fillId="20" borderId="31" xfId="63" applyFont="1" applyFill="1" applyBorder="1" applyAlignment="1" applyProtection="1">
      <alignment horizontal="center" vertical="center" wrapText="1"/>
      <protection/>
    </xf>
    <xf numFmtId="188" fontId="23" fillId="20" borderId="31" xfId="56" applyNumberFormat="1" applyFont="1" applyFill="1" applyBorder="1" applyAlignment="1">
      <alignment horizontal="right" vertical="center" wrapText="1" shrinkToFit="1"/>
      <protection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19" xfId="63" applyFont="1" applyFill="1" applyBorder="1" applyAlignment="1" applyProtection="1">
      <alignment horizontal="center" vertical="center" wrapText="1"/>
      <protection/>
    </xf>
    <xf numFmtId="0" fontId="23" fillId="25" borderId="21" xfId="63" applyFont="1" applyFill="1" applyBorder="1" applyAlignment="1" applyProtection="1">
      <alignment horizontal="center" vertical="center" wrapText="1"/>
      <protection/>
    </xf>
    <xf numFmtId="0" fontId="23" fillId="25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0" fontId="23" fillId="0" borderId="34" xfId="63" applyFont="1" applyFill="1" applyBorder="1" applyAlignment="1" applyProtection="1">
      <alignment horizontal="center" vertical="center" wrapText="1"/>
      <protection/>
    </xf>
    <xf numFmtId="0" fontId="23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5" sqref="A25:E25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20" t="s">
        <v>1</v>
      </c>
      <c r="C4" s="21" t="s">
        <v>42</v>
      </c>
      <c r="D4" s="21" t="s">
        <v>20</v>
      </c>
      <c r="E4" s="22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23">
        <v>10000000</v>
      </c>
      <c r="B6" s="24" t="s">
        <v>2</v>
      </c>
      <c r="C6" s="25">
        <f>C7+C8+C9</f>
        <v>20099</v>
      </c>
      <c r="D6" s="25">
        <f>D7+D8+D9</f>
        <v>21021.6</v>
      </c>
      <c r="E6" s="26">
        <f aca="true" t="shared" si="0" ref="E6:E12">D6/C6*100</f>
        <v>104.59027812328972</v>
      </c>
    </row>
    <row r="7" spans="1:5" ht="30.75" customHeight="1">
      <c r="A7" s="27">
        <v>11010000</v>
      </c>
      <c r="B7" s="28" t="s">
        <v>10</v>
      </c>
      <c r="C7" s="29">
        <v>20090</v>
      </c>
      <c r="D7" s="29">
        <v>20317.5</v>
      </c>
      <c r="E7" s="30">
        <f t="shared" si="0"/>
        <v>101.13240418118468</v>
      </c>
    </row>
    <row r="8" spans="1:5" ht="39" customHeight="1">
      <c r="A8" s="7" t="s">
        <v>22</v>
      </c>
      <c r="B8" s="31" t="s">
        <v>21</v>
      </c>
      <c r="C8" s="32">
        <v>9</v>
      </c>
      <c r="D8" s="32">
        <v>4.5</v>
      </c>
      <c r="E8" s="30">
        <f t="shared" si="0"/>
        <v>50</v>
      </c>
    </row>
    <row r="9" spans="1:5" ht="39" customHeight="1" thickBot="1">
      <c r="A9" s="7">
        <v>13000000</v>
      </c>
      <c r="B9" s="31" t="s">
        <v>50</v>
      </c>
      <c r="C9" s="32">
        <v>0</v>
      </c>
      <c r="D9" s="32">
        <v>699.6</v>
      </c>
      <c r="E9" s="30"/>
    </row>
    <row r="10" spans="1:5" ht="27" customHeight="1" thickBot="1">
      <c r="A10" s="23">
        <v>20000000</v>
      </c>
      <c r="B10" s="24" t="s">
        <v>3</v>
      </c>
      <c r="C10" s="25">
        <f>C11+C14+C12+C13</f>
        <v>237</v>
      </c>
      <c r="D10" s="25">
        <f>D11+D14+D12+D13</f>
        <v>416.59999999999997</v>
      </c>
      <c r="E10" s="26">
        <f t="shared" si="0"/>
        <v>175.78059071729956</v>
      </c>
    </row>
    <row r="11" spans="1:5" ht="41.25" customHeight="1">
      <c r="A11" s="27" t="s">
        <v>24</v>
      </c>
      <c r="B11" s="33" t="s">
        <v>25</v>
      </c>
      <c r="C11" s="29">
        <v>9</v>
      </c>
      <c r="D11" s="29">
        <v>5.1</v>
      </c>
      <c r="E11" s="9">
        <f t="shared" si="0"/>
        <v>56.666666666666664</v>
      </c>
    </row>
    <row r="12" spans="1:5" ht="28.5" customHeight="1">
      <c r="A12" s="7" t="s">
        <v>29</v>
      </c>
      <c r="B12" s="34" t="s">
        <v>30</v>
      </c>
      <c r="C12" s="32">
        <v>218</v>
      </c>
      <c r="D12" s="32">
        <v>302.9</v>
      </c>
      <c r="E12" s="9">
        <f t="shared" si="0"/>
        <v>138.94495412844034</v>
      </c>
    </row>
    <row r="13" spans="1:5" ht="33.75" customHeight="1">
      <c r="A13" s="4" t="s">
        <v>51</v>
      </c>
      <c r="B13" s="35" t="s">
        <v>52</v>
      </c>
      <c r="C13" s="36">
        <v>0</v>
      </c>
      <c r="D13" s="36">
        <v>5.3</v>
      </c>
      <c r="E13" s="9"/>
    </row>
    <row r="14" spans="1:5" ht="28.5" customHeight="1" thickBot="1">
      <c r="A14" s="4" t="s">
        <v>27</v>
      </c>
      <c r="B14" s="35" t="s">
        <v>28</v>
      </c>
      <c r="C14" s="36">
        <v>10</v>
      </c>
      <c r="D14" s="36">
        <v>103.3</v>
      </c>
      <c r="E14" s="37" t="s">
        <v>49</v>
      </c>
    </row>
    <row r="15" spans="1:5" ht="28.5" customHeight="1" hidden="1" thickBot="1">
      <c r="A15" s="23" t="s">
        <v>38</v>
      </c>
      <c r="B15" s="24" t="s">
        <v>39</v>
      </c>
      <c r="C15" s="25">
        <f>C16</f>
        <v>0</v>
      </c>
      <c r="D15" s="25">
        <f>D16</f>
        <v>0</v>
      </c>
      <c r="E15" s="26"/>
    </row>
    <row r="16" spans="1:5" ht="60.75" hidden="1" thickBot="1">
      <c r="A16" s="27" t="s">
        <v>40</v>
      </c>
      <c r="B16" s="33" t="s">
        <v>41</v>
      </c>
      <c r="C16" s="29"/>
      <c r="D16" s="38"/>
      <c r="E16" s="30"/>
    </row>
    <row r="17" spans="1:5" ht="19.5" thickBot="1">
      <c r="A17" s="39"/>
      <c r="B17" s="40" t="s">
        <v>8</v>
      </c>
      <c r="C17" s="41">
        <f>C6+C10+C15</f>
        <v>20336</v>
      </c>
      <c r="D17" s="41">
        <f>D6+D10+D15</f>
        <v>21438.199999999997</v>
      </c>
      <c r="E17" s="42">
        <f aca="true" t="shared" si="1" ref="E17:E23">D17/C17*100</f>
        <v>105.41994492525568</v>
      </c>
    </row>
    <row r="18" spans="1:5" ht="22.5" customHeight="1" thickBot="1">
      <c r="A18" s="23" t="s">
        <v>5</v>
      </c>
      <c r="B18" s="24" t="s">
        <v>7</v>
      </c>
      <c r="C18" s="25">
        <f>C19+C22+C20+C21</f>
        <v>131191.2</v>
      </c>
      <c r="D18" s="25">
        <f>D19+D22+D20+D21</f>
        <v>118377.6</v>
      </c>
      <c r="E18" s="26">
        <f t="shared" si="1"/>
        <v>90.23288147375739</v>
      </c>
    </row>
    <row r="19" spans="1:5" ht="24.75" customHeight="1">
      <c r="A19" s="43">
        <v>41020000</v>
      </c>
      <c r="B19" s="44" t="s">
        <v>43</v>
      </c>
      <c r="C19" s="45">
        <v>5400.7</v>
      </c>
      <c r="D19" s="45">
        <v>4418</v>
      </c>
      <c r="E19" s="46">
        <f t="shared" si="1"/>
        <v>81.8042105652971</v>
      </c>
    </row>
    <row r="20" spans="1:5" ht="24.75" customHeight="1">
      <c r="A20" s="47">
        <v>41030000</v>
      </c>
      <c r="B20" s="48" t="s">
        <v>44</v>
      </c>
      <c r="C20" s="49">
        <v>38103.4</v>
      </c>
      <c r="D20" s="49">
        <v>38103.4</v>
      </c>
      <c r="E20" s="50">
        <f t="shared" si="1"/>
        <v>100</v>
      </c>
    </row>
    <row r="21" spans="1:5" ht="24.75" customHeight="1">
      <c r="A21" s="47">
        <v>41040000</v>
      </c>
      <c r="B21" s="51" t="s">
        <v>45</v>
      </c>
      <c r="C21" s="52">
        <v>3122</v>
      </c>
      <c r="D21" s="52">
        <v>2735.5</v>
      </c>
      <c r="E21" s="50">
        <f t="shared" si="1"/>
        <v>87.62011531069827</v>
      </c>
    </row>
    <row r="22" spans="1:5" ht="25.5" customHeight="1" thickBot="1">
      <c r="A22" s="47">
        <v>41050000</v>
      </c>
      <c r="B22" s="48" t="s">
        <v>46</v>
      </c>
      <c r="C22" s="49">
        <v>84565.1</v>
      </c>
      <c r="D22" s="49">
        <v>73120.7</v>
      </c>
      <c r="E22" s="50">
        <f t="shared" si="1"/>
        <v>86.46675756310817</v>
      </c>
    </row>
    <row r="23" spans="1:5" ht="29.25" customHeight="1" thickBot="1">
      <c r="A23" s="53"/>
      <c r="B23" s="54" t="s">
        <v>9</v>
      </c>
      <c r="C23" s="55">
        <f>C18+C17</f>
        <v>151527.2</v>
      </c>
      <c r="D23" s="55">
        <f>D18+D17</f>
        <v>139815.8</v>
      </c>
      <c r="E23" s="42">
        <f t="shared" si="1"/>
        <v>92.27109060287525</v>
      </c>
    </row>
    <row r="24" spans="1:5" ht="41.25" customHeight="1" thickBot="1">
      <c r="A24" s="12"/>
      <c r="B24" s="13" t="s">
        <v>26</v>
      </c>
      <c r="C24" s="14"/>
      <c r="D24" s="14">
        <v>0</v>
      </c>
      <c r="E24" s="15">
        <f aca="true" t="shared" si="2" ref="E24:E34">IF(C24=0,"",IF(D24/C24*100&gt;=200,"В/100",D24/C24*100))</f>
      </c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7" t="s">
        <v>31</v>
      </c>
      <c r="B26" s="8" t="s">
        <v>12</v>
      </c>
      <c r="C26" s="56">
        <v>1689.3</v>
      </c>
      <c r="D26" s="57">
        <v>1146.02143</v>
      </c>
      <c r="E26" s="9">
        <f t="shared" si="2"/>
        <v>67.8400183507962</v>
      </c>
    </row>
    <row r="27" spans="1:5" ht="30" customHeight="1">
      <c r="A27" s="7" t="s">
        <v>32</v>
      </c>
      <c r="B27" s="8" t="s">
        <v>13</v>
      </c>
      <c r="C27" s="56">
        <v>51336.836</v>
      </c>
      <c r="D27" s="57">
        <v>33633.85728</v>
      </c>
      <c r="E27" s="9">
        <f t="shared" si="2"/>
        <v>65.51603078927575</v>
      </c>
    </row>
    <row r="28" spans="1:5" ht="19.5" customHeight="1">
      <c r="A28" s="7" t="s">
        <v>33</v>
      </c>
      <c r="B28" s="8" t="s">
        <v>14</v>
      </c>
      <c r="C28" s="56">
        <v>32824.086</v>
      </c>
      <c r="D28" s="57">
        <v>20708.82734</v>
      </c>
      <c r="E28" s="9">
        <f t="shared" si="2"/>
        <v>63.090339636570526</v>
      </c>
    </row>
    <row r="29" spans="1:5" ht="25.5" customHeight="1">
      <c r="A29" s="7" t="s">
        <v>34</v>
      </c>
      <c r="B29" s="8" t="s">
        <v>19</v>
      </c>
      <c r="C29" s="56">
        <v>75840.9502</v>
      </c>
      <c r="D29" s="57">
        <v>64305.37085</v>
      </c>
      <c r="E29" s="9">
        <f t="shared" si="2"/>
        <v>84.78977475944123</v>
      </c>
    </row>
    <row r="30" spans="1:5" ht="25.5" customHeight="1">
      <c r="A30" s="7" t="s">
        <v>35</v>
      </c>
      <c r="B30" s="8" t="s">
        <v>15</v>
      </c>
      <c r="C30" s="56">
        <v>2317.027</v>
      </c>
      <c r="D30" s="57">
        <v>1451.03174</v>
      </c>
      <c r="E30" s="9">
        <f>IF(C30=0,"",IF(D30/C30*100&gt;=200,"В/100",D30/C30*100))</f>
        <v>62.624722974743065</v>
      </c>
    </row>
    <row r="31" spans="1:5" ht="25.5" customHeight="1">
      <c r="A31" s="7" t="s">
        <v>36</v>
      </c>
      <c r="B31" s="8" t="s">
        <v>16</v>
      </c>
      <c r="C31" s="56">
        <v>779.674</v>
      </c>
      <c r="D31" s="57">
        <v>483.84178</v>
      </c>
      <c r="E31" s="9">
        <f>IF(C31=0,"",IF(D31/C31*100&gt;=200,"В/100",D31/C31*100))</f>
        <v>62.05693405192427</v>
      </c>
    </row>
    <row r="32" spans="1:5" ht="30" customHeight="1">
      <c r="A32" s="7" t="s">
        <v>37</v>
      </c>
      <c r="B32" s="8" t="s">
        <v>48</v>
      </c>
      <c r="C32" s="58">
        <v>206</v>
      </c>
      <c r="D32" s="57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58">
        <v>6484.71487</v>
      </c>
      <c r="D33" s="57">
        <v>4967.78087</v>
      </c>
      <c r="E33" s="11">
        <f t="shared" si="2"/>
        <v>76.60754512094685</v>
      </c>
    </row>
    <row r="34" spans="1:5" s="18" customFormat="1" ht="23.25" customHeight="1" thickBot="1">
      <c r="A34" s="16"/>
      <c r="B34" s="17" t="s">
        <v>18</v>
      </c>
      <c r="C34" s="19">
        <f>SUM(C26:C33)</f>
        <v>171478.58807000003</v>
      </c>
      <c r="D34" s="19">
        <f>SUM(D26:D33)</f>
        <v>126696.73129</v>
      </c>
      <c r="E34" s="15">
        <f t="shared" si="2"/>
        <v>73.88486965980881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2019-04-16T12:46:26Z</cp:lastPrinted>
  <dcterms:created xsi:type="dcterms:W3CDTF">2015-04-06T06:03:14Z</dcterms:created>
  <dcterms:modified xsi:type="dcterms:W3CDTF">2019-05-14T09:57:32Z</dcterms:modified>
  <cp:category/>
  <cp:version/>
  <cp:contentType/>
  <cp:contentStatus/>
</cp:coreProperties>
</file>